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октябрь" sheetId="6" r:id="rId1"/>
  </sheets>
  <calcPr calcId="125725"/>
</workbook>
</file>

<file path=xl/calcChain.xml><?xml version="1.0" encoding="utf-8"?>
<calcChain xmlns="http://schemas.openxmlformats.org/spreadsheetml/2006/main">
  <c r="E20" i="6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18" l="1"/>
  <c r="F18" s="1"/>
  <c r="E19"/>
  <c r="F19" s="1"/>
  <c r="E4"/>
  <c r="E5"/>
  <c r="E9" l="1"/>
  <c r="F9" s="1"/>
  <c r="E10"/>
  <c r="F10" s="1"/>
  <c r="E11"/>
  <c r="F11" s="1"/>
  <c r="E12"/>
  <c r="F12" s="1"/>
  <c r="E13"/>
  <c r="F13" s="1"/>
  <c r="F4" l="1"/>
  <c r="F5"/>
  <c r="E6"/>
  <c r="F6" s="1"/>
  <c r="E7"/>
  <c r="F7" s="1"/>
  <c r="E8"/>
  <c r="F8" s="1"/>
  <c r="E14"/>
  <c r="F14" s="1"/>
  <c r="E15"/>
  <c r="F15" s="1"/>
  <c r="E16"/>
  <c r="F16" s="1"/>
  <c r="E17"/>
  <c r="F17" s="1"/>
  <c r="F35" l="1"/>
  <c r="F31" l="1"/>
  <c r="E37" s="1"/>
  <c r="F36"/>
  <c r="F37" l="1"/>
  <c r="F38" s="1"/>
</calcChain>
</file>

<file path=xl/sharedStrings.xml><?xml version="1.0" encoding="utf-8"?>
<sst xmlns="http://schemas.openxmlformats.org/spreadsheetml/2006/main" count="17" uniqueCount="17">
  <si>
    <t xml:space="preserve">Дата </t>
  </si>
  <si>
    <t>t 1</t>
  </si>
  <si>
    <t>∆ t (60 – t1)</t>
  </si>
  <si>
    <t>период</t>
  </si>
  <si>
    <t>тариф (руб.)</t>
  </si>
  <si>
    <t>Сумма (руб.)</t>
  </si>
  <si>
    <t>объем</t>
  </si>
  <si>
    <t>ИТОГО:</t>
  </si>
  <si>
    <t>СУММА к ОПЛАТЕ</t>
  </si>
  <si>
    <t>% отклонения от нормы       за час             (∆ t/3*0,1)</t>
  </si>
  <si>
    <t>время</t>
  </si>
  <si>
    <t xml:space="preserve">% снижения </t>
  </si>
  <si>
    <t>ИТОГО (суммарно)</t>
  </si>
  <si>
    <t>потреблено</t>
  </si>
  <si>
    <t>Перерасчет за период 20.09.2016 г. - 19.10.2016 г.                                                                            (с учетом корректировки по холодной воде)</t>
  </si>
  <si>
    <t>20.09.16-19.10.16г</t>
  </si>
  <si>
    <t>Почасовой расчет размера снижения платы за горячую воду ненадлежащего качества за период 20.09.16-19.10.16,  адрес</t>
  </si>
</sst>
</file>

<file path=xl/styles.xml><?xml version="1.0" encoding="utf-8"?>
<styleSheet xmlns="http://schemas.openxmlformats.org/spreadsheetml/2006/main">
  <numFmts count="6">
    <numFmt numFmtId="164" formatCode="dd/mm/yy;@"/>
    <numFmt numFmtId="165" formatCode="0.0000%"/>
    <numFmt numFmtId="166" formatCode="0.000"/>
    <numFmt numFmtId="167" formatCode="#,##0.00&quot; &quot;[$€-407];[Red]&quot;-&quot;#,##0.00&quot; &quot;[$€-407]"/>
    <numFmt numFmtId="168" formatCode="h:mm;@"/>
    <numFmt numFmtId="169" formatCode="0.00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1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7" fontId="5" fillId="0" borderId="0"/>
  </cellStyleXfs>
  <cellXfs count="5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2" borderId="0" xfId="1" applyFill="1"/>
    <xf numFmtId="2" fontId="1" fillId="0" borderId="5" xfId="1" applyNumberFormat="1" applyBorder="1" applyAlignment="1">
      <alignment horizontal="center"/>
    </xf>
    <xf numFmtId="165" fontId="1" fillId="0" borderId="5" xfId="1" applyNumberFormat="1" applyBorder="1" applyAlignment="1">
      <alignment horizontal="center"/>
    </xf>
    <xf numFmtId="0" fontId="1" fillId="2" borderId="5" xfId="1" applyFill="1" applyBorder="1" applyAlignment="1">
      <alignment horizontal="center" vertical="center"/>
    </xf>
    <xf numFmtId="2" fontId="1" fillId="0" borderId="0" xfId="1" applyNumberFormat="1" applyAlignment="1">
      <alignment horizontal="center"/>
    </xf>
    <xf numFmtId="0" fontId="1" fillId="0" borderId="5" xfId="1" applyBorder="1"/>
    <xf numFmtId="168" fontId="1" fillId="0" borderId="5" xfId="1" applyNumberFormat="1" applyBorder="1" applyAlignment="1">
      <alignment horizontal="center"/>
    </xf>
    <xf numFmtId="165" fontId="2" fillId="3" borderId="5" xfId="1" applyNumberFormat="1" applyFont="1" applyFill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8" fontId="1" fillId="0" borderId="0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2" borderId="0" xfId="1" applyNumberFormat="1" applyFill="1" applyAlignment="1">
      <alignment horizontal="center"/>
    </xf>
    <xf numFmtId="169" fontId="1" fillId="2" borderId="5" xfId="1" applyNumberFormat="1" applyFill="1" applyBorder="1" applyAlignment="1">
      <alignment horizontal="center"/>
    </xf>
    <xf numFmtId="164" fontId="1" fillId="0" borderId="0" xfId="1" applyNumberFormat="1" applyAlignment="1">
      <alignment horizontal="center"/>
    </xf>
    <xf numFmtId="168" fontId="1" fillId="0" borderId="0" xfId="1" applyNumberFormat="1" applyAlignment="1">
      <alignment horizontal="center"/>
    </xf>
    <xf numFmtId="0" fontId="1" fillId="2" borderId="5" xfId="1" applyFill="1" applyBorder="1" applyAlignment="1">
      <alignment horizontal="center"/>
    </xf>
    <xf numFmtId="2" fontId="1" fillId="2" borderId="5" xfId="1" applyNumberFormat="1" applyFill="1" applyBorder="1" applyAlignment="1">
      <alignment horizontal="center" vertical="center"/>
    </xf>
    <xf numFmtId="2" fontId="1" fillId="2" borderId="5" xfId="1" applyNumberFormat="1" applyFill="1" applyBorder="1" applyAlignment="1">
      <alignment horizontal="center"/>
    </xf>
    <xf numFmtId="164" fontId="1" fillId="0" borderId="6" xfId="1" applyNumberFormat="1" applyBorder="1" applyAlignment="1">
      <alignment horizontal="center" vertical="center"/>
    </xf>
    <xf numFmtId="164" fontId="1" fillId="0" borderId="6" xfId="1" applyNumberFormat="1" applyBorder="1" applyAlignment="1">
      <alignment horizontal="center" vertical="center"/>
    </xf>
    <xf numFmtId="2" fontId="1" fillId="2" borderId="4" xfId="1" applyNumberFormat="1" applyFill="1" applyBorder="1" applyAlignment="1">
      <alignment horizontal="center" vertical="center" wrapText="1"/>
    </xf>
    <xf numFmtId="0" fontId="1" fillId="3" borderId="5" xfId="1" applyFill="1" applyBorder="1"/>
    <xf numFmtId="164" fontId="1" fillId="0" borderId="6" xfId="1" applyNumberFormat="1" applyBorder="1" applyAlignment="1">
      <alignment horizontal="center" vertical="center"/>
    </xf>
    <xf numFmtId="164" fontId="1" fillId="0" borderId="7" xfId="1" applyNumberFormat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166" fontId="1" fillId="2" borderId="5" xfId="1" applyNumberFormat="1" applyFont="1" applyFill="1" applyBorder="1" applyAlignment="1">
      <alignment horizontal="center"/>
    </xf>
    <xf numFmtId="2" fontId="1" fillId="0" borderId="0" xfId="1" applyNumberFormat="1" applyFont="1" applyAlignment="1">
      <alignment horizontal="center"/>
    </xf>
    <xf numFmtId="0" fontId="1" fillId="3" borderId="5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 applyProtection="1">
      <alignment horizontal="right" vertical="top" wrapText="1" readingOrder="1"/>
      <protection locked="0"/>
    </xf>
    <xf numFmtId="164" fontId="1" fillId="0" borderId="5" xfId="1" applyNumberFormat="1" applyBorder="1" applyAlignment="1">
      <alignment horizontal="center" vertical="center"/>
    </xf>
    <xf numFmtId="2" fontId="7" fillId="3" borderId="5" xfId="0" applyNumberFormat="1" applyFont="1" applyFill="1" applyBorder="1" applyAlignment="1" applyProtection="1">
      <alignment horizontal="right" vertical="top" wrapText="1" readingOrder="1"/>
      <protection locked="0"/>
    </xf>
    <xf numFmtId="168" fontId="1" fillId="0" borderId="0" xfId="1" applyNumberFormat="1" applyBorder="1" applyAlignment="1">
      <alignment horizontal="center" wrapText="1"/>
    </xf>
    <xf numFmtId="0" fontId="1" fillId="2" borderId="5" xfId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164" fontId="2" fillId="3" borderId="2" xfId="1" applyNumberFormat="1" applyFont="1" applyFill="1" applyBorder="1" applyAlignment="1">
      <alignment horizontal="center"/>
    </xf>
    <xf numFmtId="164" fontId="2" fillId="3" borderId="3" xfId="1" applyNumberFormat="1" applyFont="1" applyFill="1" applyBorder="1" applyAlignment="1">
      <alignment horizontal="center"/>
    </xf>
    <xf numFmtId="2" fontId="1" fillId="2" borderId="1" xfId="1" applyNumberFormat="1" applyFill="1" applyBorder="1" applyAlignment="1">
      <alignment horizontal="center" wrapText="1"/>
    </xf>
    <xf numFmtId="2" fontId="1" fillId="2" borderId="2" xfId="1" applyNumberFormat="1" applyFill="1" applyBorder="1" applyAlignment="1">
      <alignment horizontal="center" wrapText="1"/>
    </xf>
    <xf numFmtId="2" fontId="1" fillId="2" borderId="3" xfId="1" applyNumberFormat="1" applyFill="1" applyBorder="1" applyAlignment="1">
      <alignment horizont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" fontId="1" fillId="2" borderId="5" xfId="1" applyNumberFormat="1" applyFill="1" applyBorder="1" applyAlignment="1">
      <alignment horizontal="center"/>
    </xf>
    <xf numFmtId="0" fontId="1" fillId="0" borderId="5" xfId="1" applyBorder="1" applyAlignment="1">
      <alignment horizontal="center"/>
    </xf>
    <xf numFmtId="164" fontId="1" fillId="0" borderId="4" xfId="1" applyNumberFormat="1" applyBorder="1" applyAlignment="1">
      <alignment horizontal="center" vertical="center"/>
    </xf>
    <xf numFmtId="164" fontId="1" fillId="0" borderId="6" xfId="1" applyNumberFormat="1" applyBorder="1" applyAlignment="1">
      <alignment horizontal="center" vertical="center"/>
    </xf>
    <xf numFmtId="168" fontId="1" fillId="0" borderId="4" xfId="1" applyNumberFormat="1" applyBorder="1" applyAlignment="1">
      <alignment horizontal="center" vertical="center"/>
    </xf>
    <xf numFmtId="168" fontId="1" fillId="0" borderId="6" xfId="1" applyNumberFormat="1" applyBorder="1" applyAlignment="1">
      <alignment horizontal="center" vertical="center"/>
    </xf>
    <xf numFmtId="2" fontId="1" fillId="0" borderId="5" xfId="1" applyNumberFormat="1" applyFont="1" applyBorder="1" applyAlignment="1">
      <alignment horizontal="center" vertical="center"/>
    </xf>
    <xf numFmtId="2" fontId="3" fillId="0" borderId="5" xfId="1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</cellXfs>
  <cellStyles count="6">
    <cellStyle name="Heading" xfId="2"/>
    <cellStyle name="Heading1" xfId="3"/>
    <cellStyle name="Result" xfId="4"/>
    <cellStyle name="Result2" xfId="5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topLeftCell="A25" workbookViewId="0">
      <selection activeCell="J6" sqref="J6"/>
    </sheetView>
  </sheetViews>
  <sheetFormatPr defaultRowHeight="14.25"/>
  <cols>
    <col min="1" max="1" width="9.140625" style="1"/>
    <col min="2" max="2" width="12.28515625" style="16" customWidth="1"/>
    <col min="3" max="3" width="13.42578125" style="17" customWidth="1"/>
    <col min="4" max="4" width="10.5703125" style="29" customWidth="1"/>
    <col min="5" max="5" width="13.140625" style="7" customWidth="1"/>
    <col min="6" max="6" width="20.28515625" style="7" customWidth="1"/>
    <col min="7" max="7" width="9.28515625" style="7" customWidth="1"/>
    <col min="8" max="1014" width="12.28515625" style="1" customWidth="1"/>
    <col min="1015" max="16384" width="9.140625" style="1"/>
  </cols>
  <sheetData>
    <row r="1" spans="1:8" s="2" customFormat="1" ht="38.25" customHeight="1">
      <c r="A1" s="34" t="s">
        <v>16</v>
      </c>
      <c r="B1" s="34"/>
      <c r="C1" s="34"/>
      <c r="D1" s="34"/>
      <c r="E1" s="34"/>
      <c r="F1" s="34"/>
      <c r="G1" s="34"/>
      <c r="H1" s="34"/>
    </row>
    <row r="2" spans="1:8" s="2" customFormat="1" ht="14.1" customHeight="1">
      <c r="A2" s="45"/>
      <c r="B2" s="46" t="s">
        <v>0</v>
      </c>
      <c r="C2" s="48" t="s">
        <v>10</v>
      </c>
      <c r="D2" s="50" t="s">
        <v>1</v>
      </c>
      <c r="E2" s="51" t="s">
        <v>2</v>
      </c>
      <c r="F2" s="52" t="s">
        <v>9</v>
      </c>
    </row>
    <row r="3" spans="1:8" s="2" customFormat="1" ht="51" customHeight="1">
      <c r="A3" s="45"/>
      <c r="B3" s="47"/>
      <c r="C3" s="49"/>
      <c r="D3" s="50"/>
      <c r="E3" s="51"/>
      <c r="F3" s="52"/>
    </row>
    <row r="4" spans="1:8">
      <c r="A4" s="8">
        <v>1</v>
      </c>
      <c r="B4" s="21">
        <v>42648</v>
      </c>
      <c r="C4" s="9">
        <v>0.95833333333333337</v>
      </c>
      <c r="D4" s="31">
        <v>59.45</v>
      </c>
      <c r="E4" s="4">
        <f t="shared" ref="E4:E17" si="0">IF(D4&gt;60,0,60-D4)</f>
        <v>0.54999999999999716</v>
      </c>
      <c r="F4" s="5">
        <f t="shared" ref="F4:F17" si="1">E4/3*0.1%</f>
        <v>1.8333333333333239E-4</v>
      </c>
    </row>
    <row r="5" spans="1:8">
      <c r="A5" s="8">
        <v>2</v>
      </c>
      <c r="B5" s="25">
        <v>42649</v>
      </c>
      <c r="C5" s="9">
        <v>1</v>
      </c>
      <c r="D5" s="31">
        <v>58.69</v>
      </c>
      <c r="E5" s="4">
        <f t="shared" si="0"/>
        <v>1.3100000000000023</v>
      </c>
      <c r="F5" s="5">
        <f t="shared" si="1"/>
        <v>4.3666666666666745E-4</v>
      </c>
    </row>
    <row r="6" spans="1:8">
      <c r="A6" s="8">
        <v>3</v>
      </c>
      <c r="B6" s="21"/>
      <c r="C6" s="9">
        <v>1.0416666666666701</v>
      </c>
      <c r="D6" s="31">
        <v>57.85</v>
      </c>
      <c r="E6" s="4">
        <f t="shared" si="0"/>
        <v>2.1499999999999986</v>
      </c>
      <c r="F6" s="5">
        <f t="shared" si="1"/>
        <v>7.1666666666666623E-4</v>
      </c>
    </row>
    <row r="7" spans="1:8">
      <c r="A7" s="8">
        <v>4</v>
      </c>
      <c r="B7" s="21"/>
      <c r="C7" s="9">
        <v>1.0833333333333299</v>
      </c>
      <c r="D7" s="31">
        <v>56.88</v>
      </c>
      <c r="E7" s="4">
        <f t="shared" si="0"/>
        <v>3.1199999999999974</v>
      </c>
      <c r="F7" s="5">
        <f t="shared" si="1"/>
        <v>1.0399999999999993E-3</v>
      </c>
    </row>
    <row r="8" spans="1:8">
      <c r="A8" s="8">
        <v>5</v>
      </c>
      <c r="B8" s="21"/>
      <c r="C8" s="9">
        <v>1.125</v>
      </c>
      <c r="D8" s="31">
        <v>55.6</v>
      </c>
      <c r="E8" s="4">
        <f t="shared" si="0"/>
        <v>4.3999999999999986</v>
      </c>
      <c r="F8" s="5">
        <f t="shared" si="1"/>
        <v>1.4666666666666662E-3</v>
      </c>
    </row>
    <row r="9" spans="1:8">
      <c r="A9" s="8">
        <v>6</v>
      </c>
      <c r="B9" s="22"/>
      <c r="C9" s="9">
        <v>1.1666666666666701</v>
      </c>
      <c r="D9" s="31">
        <v>54.34</v>
      </c>
      <c r="E9" s="4">
        <f t="shared" ref="E9:E13" si="2">IF(D9&gt;60,0,60-D9)</f>
        <v>5.6599999999999966</v>
      </c>
      <c r="F9" s="5">
        <f t="shared" ref="F9:F13" si="3">E9/3*0.1%</f>
        <v>1.8866666666666656E-3</v>
      </c>
    </row>
    <row r="10" spans="1:8">
      <c r="A10" s="8">
        <v>7</v>
      </c>
      <c r="B10" s="22"/>
      <c r="C10" s="9">
        <v>1.2083333333333299</v>
      </c>
      <c r="D10" s="31">
        <v>53.97</v>
      </c>
      <c r="E10" s="4">
        <f t="shared" si="2"/>
        <v>6.0300000000000011</v>
      </c>
      <c r="F10" s="5">
        <f t="shared" si="3"/>
        <v>2.0100000000000001E-3</v>
      </c>
    </row>
    <row r="11" spans="1:8">
      <c r="A11" s="8">
        <v>8</v>
      </c>
      <c r="B11" s="22"/>
      <c r="C11" s="9">
        <v>1.25</v>
      </c>
      <c r="D11" s="31">
        <v>55.02</v>
      </c>
      <c r="E11" s="4">
        <f t="shared" si="2"/>
        <v>4.9799999999999969</v>
      </c>
      <c r="F11" s="5">
        <f t="shared" si="3"/>
        <v>1.6599999999999991E-3</v>
      </c>
    </row>
    <row r="12" spans="1:8">
      <c r="A12" s="8">
        <v>9</v>
      </c>
      <c r="B12" s="22"/>
      <c r="C12" s="9">
        <v>1.2916666666666701</v>
      </c>
      <c r="D12" s="31">
        <v>56.62</v>
      </c>
      <c r="E12" s="4">
        <f t="shared" si="2"/>
        <v>3.3800000000000026</v>
      </c>
      <c r="F12" s="5">
        <f t="shared" si="3"/>
        <v>1.1266666666666675E-3</v>
      </c>
    </row>
    <row r="13" spans="1:8">
      <c r="A13" s="8">
        <v>10</v>
      </c>
      <c r="B13" s="22"/>
      <c r="C13" s="9">
        <v>1.3333333333333299</v>
      </c>
      <c r="D13" s="31">
        <v>56.64</v>
      </c>
      <c r="E13" s="4">
        <f t="shared" si="2"/>
        <v>3.3599999999999994</v>
      </c>
      <c r="F13" s="5">
        <f t="shared" si="3"/>
        <v>1.1199999999999999E-3</v>
      </c>
    </row>
    <row r="14" spans="1:8">
      <c r="A14" s="8">
        <v>11</v>
      </c>
      <c r="B14" s="21"/>
      <c r="C14" s="9">
        <v>1.375</v>
      </c>
      <c r="D14" s="31">
        <v>56.33</v>
      </c>
      <c r="E14" s="4">
        <f t="shared" si="0"/>
        <v>3.6700000000000017</v>
      </c>
      <c r="F14" s="5">
        <f t="shared" si="1"/>
        <v>1.2233333333333339E-3</v>
      </c>
    </row>
    <row r="15" spans="1:8">
      <c r="A15" s="8">
        <v>12</v>
      </c>
      <c r="B15" s="21"/>
      <c r="C15" s="9">
        <v>1.4166666666666701</v>
      </c>
      <c r="D15" s="31">
        <v>55.23</v>
      </c>
      <c r="E15" s="4">
        <f t="shared" si="0"/>
        <v>4.7700000000000031</v>
      </c>
      <c r="F15" s="5">
        <f t="shared" si="1"/>
        <v>1.5900000000000009E-3</v>
      </c>
    </row>
    <row r="16" spans="1:8">
      <c r="A16" s="8">
        <v>13</v>
      </c>
      <c r="B16" s="21"/>
      <c r="C16" s="9">
        <v>1.4583333333333299</v>
      </c>
      <c r="D16" s="31">
        <v>54.96</v>
      </c>
      <c r="E16" s="4">
        <f t="shared" si="0"/>
        <v>5.0399999999999991</v>
      </c>
      <c r="F16" s="5">
        <f t="shared" si="1"/>
        <v>1.6799999999999999E-3</v>
      </c>
    </row>
    <row r="17" spans="1:6">
      <c r="A17" s="8">
        <v>14</v>
      </c>
      <c r="B17" s="21"/>
      <c r="C17" s="9">
        <v>1.5</v>
      </c>
      <c r="D17" s="31">
        <v>54.64</v>
      </c>
      <c r="E17" s="4">
        <f t="shared" si="0"/>
        <v>5.3599999999999994</v>
      </c>
      <c r="F17" s="5">
        <f t="shared" si="1"/>
        <v>1.7866666666666664E-3</v>
      </c>
    </row>
    <row r="18" spans="1:6">
      <c r="A18" s="8">
        <v>15</v>
      </c>
      <c r="B18" s="26"/>
      <c r="C18" s="9">
        <v>1.5416666666666701</v>
      </c>
      <c r="D18" s="33">
        <v>57</v>
      </c>
      <c r="E18" s="4">
        <f t="shared" ref="E18:E19" si="4">IF(D18&gt;60,0,60-D18)</f>
        <v>3</v>
      </c>
      <c r="F18" s="5">
        <f t="shared" ref="F18:F19" si="5">E18/3*0.1%</f>
        <v>1E-3</v>
      </c>
    </row>
    <row r="19" spans="1:6">
      <c r="A19" s="8">
        <v>16</v>
      </c>
      <c r="B19" s="26"/>
      <c r="C19" s="9">
        <v>1.5833333333333299</v>
      </c>
      <c r="D19" s="31">
        <v>59.07</v>
      </c>
      <c r="E19" s="4">
        <f t="shared" si="4"/>
        <v>0.92999999999999972</v>
      </c>
      <c r="F19" s="5">
        <f t="shared" si="5"/>
        <v>3.0999999999999989E-4</v>
      </c>
    </row>
    <row r="20" spans="1:6">
      <c r="A20" s="8">
        <v>17</v>
      </c>
      <c r="B20" s="32">
        <v>42654</v>
      </c>
      <c r="C20" s="9">
        <v>4.1666666666666664E-2</v>
      </c>
      <c r="D20" s="31">
        <v>59.68</v>
      </c>
      <c r="E20" s="4">
        <f t="shared" ref="E20:E30" si="6">IF(D20&gt;60,0,60-D20)</f>
        <v>0.32000000000000028</v>
      </c>
      <c r="F20" s="5">
        <f t="shared" ref="F20:F30" si="7">E20/3*0.1%</f>
        <v>1.0666666666666676E-4</v>
      </c>
    </row>
    <row r="21" spans="1:6">
      <c r="A21" s="8">
        <v>18</v>
      </c>
      <c r="B21" s="32"/>
      <c r="C21" s="9">
        <v>8.3333333333333301E-2</v>
      </c>
      <c r="D21" s="31">
        <v>59.13</v>
      </c>
      <c r="E21" s="4">
        <f t="shared" si="6"/>
        <v>0.86999999999999744</v>
      </c>
      <c r="F21" s="5">
        <f t="shared" si="7"/>
        <v>2.8999999999999913E-4</v>
      </c>
    </row>
    <row r="22" spans="1:6">
      <c r="A22" s="8">
        <v>19</v>
      </c>
      <c r="B22" s="32"/>
      <c r="C22" s="9">
        <v>0.125</v>
      </c>
      <c r="D22" s="31">
        <v>59.5</v>
      </c>
      <c r="E22" s="4">
        <f t="shared" si="6"/>
        <v>0.5</v>
      </c>
      <c r="F22" s="5">
        <f t="shared" si="7"/>
        <v>1.6666666666666666E-4</v>
      </c>
    </row>
    <row r="23" spans="1:6">
      <c r="A23" s="8">
        <v>20</v>
      </c>
      <c r="B23" s="32">
        <v>42657</v>
      </c>
      <c r="C23" s="9">
        <v>0.75</v>
      </c>
      <c r="D23" s="30">
        <v>59.93</v>
      </c>
      <c r="E23" s="4">
        <f t="shared" si="6"/>
        <v>7.0000000000000284E-2</v>
      </c>
      <c r="F23" s="5">
        <f t="shared" si="7"/>
        <v>2.3333333333333427E-5</v>
      </c>
    </row>
    <row r="24" spans="1:6">
      <c r="A24" s="8">
        <v>21</v>
      </c>
      <c r="B24" s="32">
        <v>42658</v>
      </c>
      <c r="C24" s="9">
        <v>4.1666666666666664E-2</v>
      </c>
      <c r="D24" s="31">
        <v>59.46</v>
      </c>
      <c r="E24" s="4">
        <f t="shared" si="6"/>
        <v>0.53999999999999915</v>
      </c>
      <c r="F24" s="5">
        <f t="shared" si="7"/>
        <v>1.7999999999999971E-4</v>
      </c>
    </row>
    <row r="25" spans="1:6">
      <c r="A25" s="8">
        <v>22</v>
      </c>
      <c r="B25" s="32"/>
      <c r="C25" s="9">
        <v>8.3333333333333301E-2</v>
      </c>
      <c r="D25" s="31">
        <v>58.98</v>
      </c>
      <c r="E25" s="4">
        <f t="shared" si="6"/>
        <v>1.0200000000000031</v>
      </c>
      <c r="F25" s="5">
        <f t="shared" si="7"/>
        <v>3.4000000000000105E-4</v>
      </c>
    </row>
    <row r="26" spans="1:6">
      <c r="A26" s="8">
        <v>23</v>
      </c>
      <c r="B26" s="32"/>
      <c r="C26" s="9">
        <v>0.125</v>
      </c>
      <c r="D26" s="31">
        <v>59.07</v>
      </c>
      <c r="E26" s="4">
        <f t="shared" si="6"/>
        <v>0.92999999999999972</v>
      </c>
      <c r="F26" s="5">
        <f t="shared" si="7"/>
        <v>3.0999999999999989E-4</v>
      </c>
    </row>
    <row r="27" spans="1:6">
      <c r="A27" s="8">
        <v>24</v>
      </c>
      <c r="B27" s="32"/>
      <c r="C27" s="9">
        <v>0.16666666666666699</v>
      </c>
      <c r="D27" s="31">
        <v>58.95</v>
      </c>
      <c r="E27" s="4">
        <f t="shared" si="6"/>
        <v>1.0499999999999972</v>
      </c>
      <c r="F27" s="5">
        <f t="shared" si="7"/>
        <v>3.4999999999999902E-4</v>
      </c>
    </row>
    <row r="28" spans="1:6">
      <c r="A28" s="8">
        <v>25</v>
      </c>
      <c r="B28" s="32"/>
      <c r="C28" s="9">
        <v>0.20833333333333301</v>
      </c>
      <c r="D28" s="31">
        <v>58.65</v>
      </c>
      <c r="E28" s="4">
        <f t="shared" si="6"/>
        <v>1.3500000000000014</v>
      </c>
      <c r="F28" s="5">
        <f t="shared" si="7"/>
        <v>4.5000000000000048E-4</v>
      </c>
    </row>
    <row r="29" spans="1:6">
      <c r="A29" s="8">
        <v>26</v>
      </c>
      <c r="B29" s="32"/>
      <c r="C29" s="9">
        <v>0.25</v>
      </c>
      <c r="D29" s="31">
        <v>59.04</v>
      </c>
      <c r="E29" s="4">
        <f t="shared" si="6"/>
        <v>0.96000000000000085</v>
      </c>
      <c r="F29" s="5">
        <f t="shared" si="7"/>
        <v>3.200000000000003E-4</v>
      </c>
    </row>
    <row r="30" spans="1:6">
      <c r="A30" s="8">
        <v>27</v>
      </c>
      <c r="B30" s="32">
        <v>42660</v>
      </c>
      <c r="C30" s="9">
        <v>0.95833333333333337</v>
      </c>
      <c r="D30" s="30">
        <v>59.85</v>
      </c>
      <c r="E30" s="4">
        <f t="shared" si="6"/>
        <v>0.14999999999999858</v>
      </c>
      <c r="F30" s="5">
        <f t="shared" si="7"/>
        <v>4.9999999999999528E-5</v>
      </c>
    </row>
    <row r="31" spans="1:6" ht="15">
      <c r="A31" s="24"/>
      <c r="B31" s="36" t="s">
        <v>12</v>
      </c>
      <c r="C31" s="37"/>
      <c r="D31" s="37"/>
      <c r="E31" s="38"/>
      <c r="F31" s="10">
        <f>SUM(F4:F17)</f>
        <v>1.7926666666666664E-2</v>
      </c>
    </row>
    <row r="32" spans="1:6">
      <c r="B32" s="11"/>
      <c r="C32" s="12"/>
      <c r="D32" s="27"/>
      <c r="E32" s="13"/>
      <c r="F32" s="13"/>
    </row>
    <row r="33" spans="1:7" s="3" customFormat="1">
      <c r="B33" s="39" t="s">
        <v>14</v>
      </c>
      <c r="C33" s="40"/>
      <c r="D33" s="40"/>
      <c r="E33" s="40"/>
      <c r="F33" s="41"/>
      <c r="G33" s="14"/>
    </row>
    <row r="34" spans="1:7" s="3" customFormat="1" ht="57" customHeight="1">
      <c r="B34" s="19" t="s">
        <v>3</v>
      </c>
      <c r="C34" s="42" t="s">
        <v>13</v>
      </c>
      <c r="D34" s="43"/>
      <c r="E34" s="6" t="s">
        <v>4</v>
      </c>
      <c r="F34" s="6" t="s">
        <v>5</v>
      </c>
      <c r="G34" s="14"/>
    </row>
    <row r="35" spans="1:7" s="3" customFormat="1" ht="27.75" customHeight="1">
      <c r="B35" s="23" t="s">
        <v>15</v>
      </c>
      <c r="C35" s="18" t="s">
        <v>6</v>
      </c>
      <c r="D35" s="28">
        <v>506.68</v>
      </c>
      <c r="E35" s="18">
        <v>106.8372</v>
      </c>
      <c r="F35" s="20">
        <f>D35*E35</f>
        <v>54132.272495999998</v>
      </c>
      <c r="G35" s="14"/>
    </row>
    <row r="36" spans="1:7" s="3" customFormat="1">
      <c r="B36" s="44" t="s">
        <v>7</v>
      </c>
      <c r="C36" s="44"/>
      <c r="D36" s="44"/>
      <c r="E36" s="44"/>
      <c r="F36" s="20">
        <f>SUM(F35:F35)</f>
        <v>54132.272495999998</v>
      </c>
      <c r="G36" s="14"/>
    </row>
    <row r="37" spans="1:7" s="3" customFormat="1">
      <c r="B37" s="20"/>
      <c r="C37" s="35" t="s">
        <v>11</v>
      </c>
      <c r="D37" s="35"/>
      <c r="E37" s="15">
        <f>F31</f>
        <v>1.7926666666666664E-2</v>
      </c>
      <c r="F37" s="20">
        <f>F36*E37</f>
        <v>970.41120494495976</v>
      </c>
      <c r="G37" s="14"/>
    </row>
    <row r="38" spans="1:7" s="3" customFormat="1">
      <c r="B38" s="20"/>
      <c r="C38" s="35" t="s">
        <v>8</v>
      </c>
      <c r="D38" s="35"/>
      <c r="E38" s="18"/>
      <c r="F38" s="20">
        <f>F36-F37</f>
        <v>53161.861291055036</v>
      </c>
      <c r="G38" s="14"/>
    </row>
    <row r="39" spans="1:7">
      <c r="B39" s="11"/>
      <c r="C39" s="12"/>
      <c r="D39" s="27"/>
      <c r="E39" s="13"/>
      <c r="F39" s="13"/>
    </row>
    <row r="40" spans="1:7">
      <c r="B40" s="11"/>
      <c r="C40" s="12"/>
      <c r="D40" s="27"/>
      <c r="E40" s="13"/>
      <c r="F40" s="13"/>
    </row>
    <row r="41" spans="1:7">
      <c r="B41" s="11"/>
      <c r="C41" s="12"/>
      <c r="D41" s="27"/>
      <c r="E41" s="13"/>
      <c r="F41" s="13"/>
    </row>
    <row r="42" spans="1:7" s="7" customFormat="1">
      <c r="A42" s="1"/>
      <c r="B42" s="11"/>
      <c r="C42" s="12"/>
      <c r="D42" s="27"/>
      <c r="E42" s="13"/>
      <c r="F42" s="13"/>
    </row>
    <row r="43" spans="1:7" s="7" customFormat="1">
      <c r="A43" s="1"/>
      <c r="B43" s="11"/>
      <c r="C43" s="12"/>
      <c r="D43" s="27"/>
      <c r="E43" s="13"/>
      <c r="F43" s="13"/>
    </row>
    <row r="44" spans="1:7" s="7" customFormat="1">
      <c r="A44" s="1"/>
      <c r="B44" s="11"/>
      <c r="C44" s="12"/>
      <c r="D44" s="27"/>
      <c r="E44" s="13"/>
      <c r="F44" s="13"/>
    </row>
    <row r="45" spans="1:7" s="7" customFormat="1">
      <c r="A45" s="1"/>
      <c r="B45" s="11"/>
      <c r="C45" s="12"/>
      <c r="D45" s="27"/>
      <c r="E45" s="13"/>
      <c r="F45" s="13"/>
    </row>
    <row r="46" spans="1:7" s="7" customFormat="1">
      <c r="A46" s="1"/>
      <c r="B46" s="11"/>
      <c r="C46" s="12"/>
      <c r="D46" s="27"/>
      <c r="E46" s="13"/>
      <c r="F46" s="13"/>
    </row>
    <row r="47" spans="1:7" s="7" customFormat="1">
      <c r="A47" s="1"/>
      <c r="B47" s="11"/>
      <c r="C47" s="12"/>
      <c r="D47" s="27"/>
      <c r="E47" s="13"/>
      <c r="F47" s="13"/>
    </row>
    <row r="48" spans="1:7" s="7" customFormat="1">
      <c r="A48" s="1"/>
      <c r="B48" s="11"/>
      <c r="C48" s="12"/>
      <c r="D48" s="27"/>
      <c r="E48" s="13"/>
      <c r="F48" s="13"/>
    </row>
    <row r="49" spans="1:6" s="7" customFormat="1">
      <c r="A49" s="1"/>
      <c r="B49" s="11"/>
      <c r="C49" s="12"/>
      <c r="D49" s="27"/>
      <c r="E49" s="13"/>
      <c r="F49" s="13"/>
    </row>
    <row r="50" spans="1:6" s="7" customFormat="1">
      <c r="A50" s="1"/>
      <c r="B50" s="11"/>
      <c r="C50" s="12"/>
      <c r="D50" s="27"/>
      <c r="E50" s="13"/>
      <c r="F50" s="13"/>
    </row>
    <row r="51" spans="1:6" s="7" customFormat="1">
      <c r="A51" s="1"/>
      <c r="B51" s="11"/>
      <c r="C51" s="12"/>
      <c r="D51" s="27"/>
      <c r="E51" s="13"/>
      <c r="F51" s="13"/>
    </row>
    <row r="52" spans="1:6" s="7" customFormat="1">
      <c r="A52" s="1"/>
      <c r="B52" s="11"/>
      <c r="C52" s="12"/>
      <c r="D52" s="27"/>
      <c r="E52" s="13"/>
      <c r="F52" s="13"/>
    </row>
  </sheetData>
  <mergeCells count="13">
    <mergeCell ref="A1:H1"/>
    <mergeCell ref="C38:D38"/>
    <mergeCell ref="B31:E31"/>
    <mergeCell ref="B33:F33"/>
    <mergeCell ref="C34:D34"/>
    <mergeCell ref="B36:E36"/>
    <mergeCell ref="C37:D37"/>
    <mergeCell ref="A2:A3"/>
    <mergeCell ref="B2:B3"/>
    <mergeCell ref="C2:C3"/>
    <mergeCell ref="D2:D3"/>
    <mergeCell ref="E2:E3"/>
    <mergeCell ref="F2:F3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октябрь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2016-12-12T07:36:54Z</dcterms:modified>
</cp:coreProperties>
</file>